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<sst xmlns="http://schemas.openxmlformats.org/spreadsheetml/2006/main" count="5483" uniqueCount="1598">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</sst>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0.00_ "/>
    <numFmt numFmtId="43" formatCode="_ * #,##0.00_ ;_ * \-#,##0.00_ ;_ * &quot;-&quot;??_ ;_ @_ "/>
    <numFmt numFmtId="178" formatCode="_ &quot;￥&quot;* #,##0.00_ ;_ &quot;￥&quot;* \-#,##0.00_ ;_ &quot;￥&quot;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25" fillId="25" borderId="177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1" fillId="30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33" fillId="34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8" fillId="0" borderId="178" applyNumberFormat="0" applyFill="0" applyAlignment="0" applyProtection="0">
      <alignment vertical="center"/>
    </xf>
    <xf numFmtId="0" fontId="30" fillId="0" borderId="178" applyNumberFormat="0" applyFill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23" fillId="0" borderId="175" applyNumberFormat="0" applyFill="0" applyAlignment="0" applyProtection="0">
      <alignment vertical="center"/>
    </xf>
    <xf numFmtId="0" fontId="33" fillId="37" borderId="0" applyNumberFormat="0" applyBorder="0" applyAlignment="0" applyProtection="0">
      <alignment vertical="center"/>
    </xf>
    <xf numFmtId="0" fontId="39" fillId="33" borderId="180" applyNumberFormat="0" applyAlignment="0" applyProtection="0">
      <alignment vertical="center"/>
    </xf>
    <xf numFmtId="0" fontId="35" fillId="33" borderId="177" applyNumberFormat="0" applyAlignment="0" applyProtection="0">
      <alignment vertical="center"/>
    </xf>
    <xf numFmtId="0" fontId="38" fillId="38" borderId="179" applyNumberFormat="0" applyAlignment="0" applyProtection="0">
      <alignment vertical="center"/>
    </xf>
    <xf numFmtId="0" fontId="31" fillId="23" borderId="0" applyNumberFormat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31" fillId="42" borderId="0" applyNumberFormat="0" applyBorder="0" applyAlignment="0" applyProtection="0">
      <alignment vertical="center"/>
    </xf>
    <xf numFmtId="0" fontId="33" fillId="44" borderId="0" applyNumberFormat="0" applyBorder="0" applyAlignment="0" applyProtection="0">
      <alignment vertical="center"/>
    </xf>
    <xf numFmtId="0" fontId="31" fillId="45" borderId="0" applyNumberFormat="0" applyBorder="0" applyAlignment="0" applyProtection="0">
      <alignment vertical="center"/>
    </xf>
    <xf numFmtId="0" fontId="31" fillId="41" borderId="0" applyNumberFormat="0" applyBorder="0" applyAlignment="0" applyProtection="0">
      <alignment vertical="center"/>
    </xf>
    <xf numFmtId="0" fontId="31" fillId="46" borderId="0" applyNumberFormat="0" applyBorder="0" applyAlignment="0" applyProtection="0">
      <alignment vertical="center"/>
    </xf>
    <xf numFmtId="0" fontId="31" fillId="11" borderId="0" applyNumberFormat="0" applyBorder="0" applyAlignment="0" applyProtection="0">
      <alignment vertical="center"/>
    </xf>
    <xf numFmtId="0" fontId="33" fillId="40" borderId="0" applyNumberFormat="0" applyBorder="0" applyAlignment="0" applyProtection="0">
      <alignment vertical="center"/>
    </xf>
    <xf numFmtId="0" fontId="33" fillId="49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43" borderId="0" applyNumberFormat="0" applyBorder="0" applyAlignment="0" applyProtection="0">
      <alignment vertical="center"/>
    </xf>
    <xf numFmtId="0" fontId="33" fillId="50" borderId="0" applyNumberFormat="0" applyBorder="0" applyAlignment="0" applyProtection="0">
      <alignment vertical="center"/>
    </xf>
    <xf numFmtId="0" fontId="31" fillId="47" borderId="0" applyNumberFormat="0" applyBorder="0" applyAlignment="0" applyProtection="0">
      <alignment vertical="center"/>
    </xf>
    <xf numFmtId="0" fontId="33" fillId="51" borderId="0" applyNumberFormat="0" applyBorder="0" applyAlignment="0" applyProtection="0">
      <alignment vertical="center"/>
    </xf>
    <xf numFmtId="0" fontId="33" fillId="31" borderId="0" applyNumberFormat="0" applyBorder="0" applyAlignment="0" applyProtection="0">
      <alignment vertical="center"/>
    </xf>
    <xf numFmtId="0" fontId="31" fillId="48" borderId="0" applyNumberFormat="0" applyBorder="0" applyAlignment="0" applyProtection="0">
      <alignment vertical="center"/>
    </xf>
    <xf numFmtId="0" fontId="33" fillId="39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B20" activePane="bottomRight" state="frozen"/>
      <selection/>
      <selection pane="topRight"/>
      <selection pane="bottomLeft"/>
      <selection pane="bottomRight" activeCell="BO30" sqref="BO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0.88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3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3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2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2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51.8518518518518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175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3</v>
      </c>
      <c r="M11" s="678">
        <v>4</v>
      </c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4</v>
      </c>
      <c r="AF11" s="678">
        <v>2</v>
      </c>
      <c r="AG11" s="678">
        <v>4</v>
      </c>
      <c r="AH11" s="678"/>
      <c r="AI11" s="953">
        <v>2</v>
      </c>
      <c r="AJ11" s="677">
        <v>4</v>
      </c>
      <c r="AK11" s="678">
        <v>9</v>
      </c>
      <c r="AL11" s="678">
        <v>5</v>
      </c>
      <c r="AM11" s="678">
        <v>7</v>
      </c>
      <c r="AN11" s="678"/>
      <c r="AO11" s="953">
        <v>4</v>
      </c>
      <c r="AP11" s="981">
        <v>6</v>
      </c>
      <c r="AQ11" s="982">
        <v>10</v>
      </c>
      <c r="AR11" s="982">
        <v>7</v>
      </c>
      <c r="AS11" s="982">
        <v>8</v>
      </c>
      <c r="AT11" s="982">
        <v>1</v>
      </c>
      <c r="AU11" s="985">
        <v>4</v>
      </c>
      <c r="AV11" s="981">
        <v>6</v>
      </c>
      <c r="AW11" s="982">
        <v>10</v>
      </c>
      <c r="AX11" s="982">
        <v>7</v>
      </c>
      <c r="AY11" s="982">
        <v>8</v>
      </c>
      <c r="AZ11" s="982">
        <v>2</v>
      </c>
      <c r="BA11" s="985">
        <v>4</v>
      </c>
      <c r="BB11" s="981">
        <v>1.23</v>
      </c>
      <c r="BC11" s="982">
        <v>2.09</v>
      </c>
      <c r="BD11" s="982">
        <v>1</v>
      </c>
      <c r="BE11" s="982">
        <v>1.84</v>
      </c>
      <c r="BF11" s="982">
        <v>0.07</v>
      </c>
      <c r="BG11" s="985">
        <v>0.78</v>
      </c>
      <c r="BH11" s="999">
        <f t="shared" si="0"/>
        <v>3</v>
      </c>
      <c r="BI11" s="773">
        <f t="shared" si="1"/>
        <v>4</v>
      </c>
      <c r="BJ11" s="773">
        <f t="shared" si="2"/>
        <v>4</v>
      </c>
      <c r="BK11" s="773">
        <f t="shared" si="3"/>
        <v>4</v>
      </c>
      <c r="BL11" s="773">
        <f t="shared" si="4"/>
        <v>1</v>
      </c>
      <c r="BM11" s="1004">
        <f>IF($A$1="补货",Q11+W11+AC11,Q11)</f>
        <v>4</v>
      </c>
      <c r="BN11" s="965"/>
      <c r="BO11" s="966"/>
      <c r="BP11" s="966"/>
      <c r="BQ11" s="966"/>
      <c r="BR11" s="966"/>
      <c r="BS11" s="954"/>
      <c r="BT11" s="772">
        <f t="shared" si="7"/>
        <v>3</v>
      </c>
      <c r="BU11" s="788">
        <f t="shared" si="5"/>
        <v>4</v>
      </c>
      <c r="BV11" s="788">
        <f t="shared" si="5"/>
        <v>4</v>
      </c>
      <c r="BW11" s="788">
        <f t="shared" si="5"/>
        <v>4</v>
      </c>
      <c r="BX11" s="788">
        <f t="shared" si="5"/>
        <v>1</v>
      </c>
      <c r="BY11" s="1015">
        <f t="shared" si="5"/>
        <v>4</v>
      </c>
      <c r="BZ11" s="1008">
        <f t="shared" si="8"/>
        <v>17.0731707317073</v>
      </c>
      <c r="CA11" s="1009">
        <f t="shared" si="6"/>
        <v>13.3971291866029</v>
      </c>
      <c r="CB11" s="1009">
        <f t="shared" si="6"/>
        <v>28</v>
      </c>
      <c r="CC11" s="1009">
        <f t="shared" si="6"/>
        <v>15.2173913043478</v>
      </c>
      <c r="CD11" s="1009">
        <f t="shared" si="6"/>
        <v>100</v>
      </c>
      <c r="CE11" s="1028">
        <f t="shared" si="6"/>
        <v>35.8974358974359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2</v>
      </c>
      <c r="M12" s="923">
        <v>3</v>
      </c>
      <c r="N12" s="923">
        <v>9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/>
      <c r="AG12" s="923">
        <v>1</v>
      </c>
      <c r="AH12" s="923">
        <v>2</v>
      </c>
      <c r="AI12" s="955"/>
      <c r="AJ12" s="551">
        <v>7</v>
      </c>
      <c r="AK12" s="923">
        <v>16</v>
      </c>
      <c r="AL12" s="923">
        <v>9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9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9</v>
      </c>
      <c r="AY12" s="987">
        <v>5</v>
      </c>
      <c r="AZ12" s="987">
        <v>4</v>
      </c>
      <c r="BA12" s="988"/>
      <c r="BB12" s="986">
        <v>2.14</v>
      </c>
      <c r="BC12" s="987">
        <v>3.38</v>
      </c>
      <c r="BD12" s="987">
        <v>1.09</v>
      </c>
      <c r="BE12" s="987">
        <v>0.65</v>
      </c>
      <c r="BF12" s="987">
        <v>0.64</v>
      </c>
      <c r="BG12" s="988"/>
      <c r="BH12" s="776">
        <f t="shared" si="0"/>
        <v>2</v>
      </c>
      <c r="BI12" s="777">
        <f t="shared" si="1"/>
        <v>3</v>
      </c>
      <c r="BJ12" s="777">
        <f t="shared" si="2"/>
        <v>9</v>
      </c>
      <c r="BK12" s="777">
        <f t="shared" si="3"/>
        <v>5</v>
      </c>
      <c r="BL12" s="777">
        <f t="shared" si="4"/>
        <v>4</v>
      </c>
      <c r="BM12" s="1005">
        <f>IF($A$1="补货",Q12+W12+AC12,Q12)</f>
        <v>4</v>
      </c>
      <c r="BN12" s="971"/>
      <c r="BO12" s="972"/>
      <c r="BP12" s="972"/>
      <c r="BQ12" s="972"/>
      <c r="BR12" s="972"/>
      <c r="BS12" s="958"/>
      <c r="BT12" s="791">
        <f t="shared" si="7"/>
        <v>2</v>
      </c>
      <c r="BU12" s="792">
        <f t="shared" si="5"/>
        <v>3</v>
      </c>
      <c r="BV12" s="792">
        <f t="shared" si="5"/>
        <v>9</v>
      </c>
      <c r="BW12" s="792">
        <f t="shared" si="5"/>
        <v>5</v>
      </c>
      <c r="BX12" s="792">
        <f t="shared" si="5"/>
        <v>4</v>
      </c>
      <c r="BY12" s="1016">
        <f t="shared" si="5"/>
        <v>4</v>
      </c>
      <c r="BZ12" s="1017">
        <f t="shared" si="8"/>
        <v>6.54205607476636</v>
      </c>
      <c r="CA12" s="1018">
        <f t="shared" si="6"/>
        <v>6.21301775147929</v>
      </c>
      <c r="CB12" s="1018">
        <f t="shared" si="6"/>
        <v>57.7981651376147</v>
      </c>
      <c r="CC12" s="1018">
        <f t="shared" si="6"/>
        <v>53.8461538461538</v>
      </c>
      <c r="CD12" s="1018">
        <f t="shared" si="6"/>
        <v>43.75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8</v>
      </c>
      <c r="M13" s="678">
        <v>12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3</v>
      </c>
      <c r="AF13" s="678">
        <v>1</v>
      </c>
      <c r="AG13" s="678"/>
      <c r="AH13" s="678"/>
      <c r="AI13" s="939"/>
      <c r="AJ13" s="677">
        <v>11</v>
      </c>
      <c r="AK13" s="678">
        <v>13</v>
      </c>
      <c r="AL13" s="678">
        <v>5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2.04</v>
      </c>
      <c r="BC13" s="982">
        <v>2.25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8</v>
      </c>
      <c r="BI13" s="773">
        <f t="shared" si="1"/>
        <v>12</v>
      </c>
      <c r="BJ13" s="773">
        <f t="shared" si="2"/>
        <v>6</v>
      </c>
      <c r="BK13" s="773">
        <f t="shared" si="3"/>
        <v>6</v>
      </c>
      <c r="BL13" s="773">
        <f t="shared" si="4"/>
        <v>3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8</v>
      </c>
      <c r="BU13" s="788">
        <f t="shared" si="5"/>
        <v>12</v>
      </c>
      <c r="BV13" s="788">
        <f t="shared" si="5"/>
        <v>6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27.4509803921569</v>
      </c>
      <c r="CA13" s="1009">
        <f t="shared" si="6"/>
        <v>37.3333333333333</v>
      </c>
      <c r="CB13" s="1009">
        <f t="shared" si="6"/>
        <v>54.5454545454545</v>
      </c>
      <c r="CC13" s="1009">
        <f t="shared" ref="CC13:CC15" si="11">IF(BE13&lt;&gt;0,BW13/BE13*7,"-")</f>
        <v>175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11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6</v>
      </c>
      <c r="AF14" s="920">
        <v>1</v>
      </c>
      <c r="AG14" s="920">
        <v>2</v>
      </c>
      <c r="AH14" s="920"/>
      <c r="AI14" s="943"/>
      <c r="AJ14" s="540">
        <v>15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22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2.58</v>
      </c>
      <c r="BC14" s="747">
        <v>3.02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11</v>
      </c>
      <c r="BI14" s="996">
        <f t="shared" si="1"/>
        <v>8</v>
      </c>
      <c r="BJ14" s="996">
        <f t="shared" si="2"/>
        <v>5</v>
      </c>
      <c r="BK14" s="996">
        <f t="shared" si="3"/>
        <v>4</v>
      </c>
      <c r="BL14" s="996">
        <f t="shared" si="4"/>
        <v>3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11</v>
      </c>
      <c r="BU14" s="1010">
        <f t="shared" si="5"/>
        <v>8</v>
      </c>
      <c r="BV14" s="1010">
        <f t="shared" si="5"/>
        <v>5</v>
      </c>
      <c r="BW14" s="1010">
        <f t="shared" si="9"/>
        <v>4</v>
      </c>
      <c r="BX14" s="1010">
        <f t="shared" si="10"/>
        <v>3</v>
      </c>
      <c r="BY14" s="947"/>
      <c r="BZ14" s="806">
        <f t="shared" si="8"/>
        <v>29.8449612403101</v>
      </c>
      <c r="CA14" s="807">
        <f t="shared" si="6"/>
        <v>18.5430463576159</v>
      </c>
      <c r="CB14" s="807">
        <f t="shared" si="6"/>
        <v>89.7435897435897</v>
      </c>
      <c r="CC14" s="807">
        <f t="shared" si="11"/>
        <v>51.8518518518518</v>
      </c>
      <c r="CD14" s="807">
        <f t="shared" si="12"/>
        <v>175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22</v>
      </c>
      <c r="M15" s="923">
        <v>16</v>
      </c>
      <c r="N15" s="923">
        <v>8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15</v>
      </c>
      <c r="AE15" s="923">
        <v>9</v>
      </c>
      <c r="AF15" s="923">
        <v>6</v>
      </c>
      <c r="AG15" s="923">
        <v>1</v>
      </c>
      <c r="AH15" s="923"/>
      <c r="AI15" s="948"/>
      <c r="AJ15" s="551">
        <v>36</v>
      </c>
      <c r="AK15" s="923">
        <v>38</v>
      </c>
      <c r="AL15" s="923">
        <v>15</v>
      </c>
      <c r="AM15" s="980">
        <v>3</v>
      </c>
      <c r="AN15" s="980">
        <v>1</v>
      </c>
      <c r="AO15" s="948"/>
      <c r="AP15" s="553">
        <v>44</v>
      </c>
      <c r="AQ15" s="752">
        <v>49</v>
      </c>
      <c r="AR15" s="752">
        <v>16</v>
      </c>
      <c r="AS15" s="991">
        <v>4</v>
      </c>
      <c r="AT15" s="991">
        <v>1</v>
      </c>
      <c r="AU15" s="951"/>
      <c r="AV15" s="553">
        <v>46</v>
      </c>
      <c r="AW15" s="752">
        <v>51</v>
      </c>
      <c r="AX15" s="752">
        <v>17</v>
      </c>
      <c r="AY15" s="991">
        <v>5</v>
      </c>
      <c r="AZ15" s="991">
        <v>1</v>
      </c>
      <c r="BA15" s="951"/>
      <c r="BB15" s="553">
        <v>7.73</v>
      </c>
      <c r="BC15" s="752">
        <v>7.22</v>
      </c>
      <c r="BD15" s="752">
        <v>3.47</v>
      </c>
      <c r="BE15" s="752">
        <v>0.58</v>
      </c>
      <c r="BF15" s="752">
        <v>0.12</v>
      </c>
      <c r="BG15" s="951"/>
      <c r="BH15" s="572">
        <f t="shared" si="0"/>
        <v>22</v>
      </c>
      <c r="BI15" s="998">
        <f t="shared" si="1"/>
        <v>16</v>
      </c>
      <c r="BJ15" s="998">
        <f t="shared" si="2"/>
        <v>8</v>
      </c>
      <c r="BK15" s="998">
        <f t="shared" si="3"/>
        <v>4</v>
      </c>
      <c r="BL15" s="998">
        <f t="shared" si="4"/>
        <v>2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22</v>
      </c>
      <c r="BU15" s="1014">
        <f t="shared" si="5"/>
        <v>16</v>
      </c>
      <c r="BV15" s="1014">
        <f t="shared" si="5"/>
        <v>8</v>
      </c>
      <c r="BW15" s="1014">
        <f t="shared" si="9"/>
        <v>4</v>
      </c>
      <c r="BX15" s="1014">
        <f t="shared" si="10"/>
        <v>2</v>
      </c>
      <c r="BY15" s="951"/>
      <c r="BZ15" s="810">
        <f t="shared" si="8"/>
        <v>19.9223803363519</v>
      </c>
      <c r="CA15" s="811">
        <f t="shared" si="6"/>
        <v>15.5124653739612</v>
      </c>
      <c r="CB15" s="811">
        <f t="shared" si="6"/>
        <v>16.1383285302594</v>
      </c>
      <c r="CC15" s="811">
        <f t="shared" si="11"/>
        <v>48.2758620689655</v>
      </c>
      <c r="CD15" s="811">
        <f t="shared" si="12"/>
        <v>116.666666666667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3</v>
      </c>
      <c r="BI16" s="773">
        <f t="shared" si="1"/>
        <v>3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3</v>
      </c>
      <c r="BU16" s="788">
        <f t="shared" si="5"/>
        <v>3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>
        <f t="shared" si="8"/>
        <v>77.7777777777778</v>
      </c>
      <c r="CA16" s="1009">
        <f t="shared" si="6"/>
        <v>53.8461538461538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8</v>
      </c>
      <c r="M17" s="920">
        <v>6</v>
      </c>
      <c r="N17" s="920">
        <v>2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2</v>
      </c>
      <c r="AM17" s="920"/>
      <c r="AN17" s="920"/>
      <c r="AO17" s="943"/>
      <c r="AP17" s="542">
        <v>6</v>
      </c>
      <c r="AQ17" s="747">
        <v>8</v>
      </c>
      <c r="AR17" s="747">
        <v>2</v>
      </c>
      <c r="AS17" s="747"/>
      <c r="AT17" s="747"/>
      <c r="AU17" s="947"/>
      <c r="AV17" s="542">
        <v>6</v>
      </c>
      <c r="AW17" s="747">
        <v>8</v>
      </c>
      <c r="AX17" s="747">
        <v>2</v>
      </c>
      <c r="AY17" s="747"/>
      <c r="AZ17" s="747"/>
      <c r="BA17" s="947"/>
      <c r="BB17" s="542">
        <v>0.51</v>
      </c>
      <c r="BC17" s="747">
        <v>1.34</v>
      </c>
      <c r="BD17" s="747">
        <v>0.74</v>
      </c>
      <c r="BE17" s="747"/>
      <c r="BF17" s="747"/>
      <c r="BG17" s="947"/>
      <c r="BH17" s="560">
        <f t="shared" si="0"/>
        <v>8</v>
      </c>
      <c r="BI17" s="996">
        <f t="shared" si="1"/>
        <v>6</v>
      </c>
      <c r="BJ17" s="996">
        <f t="shared" si="2"/>
        <v>2</v>
      </c>
      <c r="BK17" s="996">
        <f t="shared" si="3"/>
        <v>6</v>
      </c>
      <c r="BL17" s="996">
        <f t="shared" si="4"/>
        <v>10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8</v>
      </c>
      <c r="BU17" s="1010">
        <f t="shared" si="5"/>
        <v>6</v>
      </c>
      <c r="BV17" s="1010">
        <f t="shared" si="5"/>
        <v>2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109.803921568627</v>
      </c>
      <c r="CA17" s="807">
        <f t="shared" si="6"/>
        <v>31.3432835820895</v>
      </c>
      <c r="CB17" s="807">
        <f t="shared" si="6"/>
        <v>18.9189189189189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3</v>
      </c>
      <c r="BI18" s="1000">
        <f t="shared" si="1"/>
        <v>11</v>
      </c>
      <c r="BJ18" s="1000">
        <f t="shared" si="2"/>
        <v>3</v>
      </c>
      <c r="BK18" s="1000">
        <f t="shared" si="3"/>
        <v>4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11</v>
      </c>
      <c r="BV18" s="1019">
        <f t="shared" si="5"/>
        <v>3</v>
      </c>
      <c r="BW18" s="1019">
        <f t="shared" si="5"/>
        <v>4</v>
      </c>
      <c r="BX18" s="1019">
        <f t="shared" si="5"/>
        <v>3</v>
      </c>
      <c r="BY18" s="962"/>
      <c r="BZ18" s="818">
        <f t="shared" si="8"/>
        <v>175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>
        <f t="shared" si="8"/>
        <v>3500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4</v>
      </c>
      <c r="BI20" s="775">
        <f t="shared" si="1"/>
        <v>3</v>
      </c>
      <c r="BJ20" s="775">
        <f t="shared" si="2"/>
        <v>2</v>
      </c>
      <c r="BK20" s="775">
        <f t="shared" si="3"/>
        <v>1</v>
      </c>
      <c r="BL20" s="775">
        <f t="shared" si="4"/>
        <v>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4</v>
      </c>
      <c r="BU20" s="790">
        <f t="shared" si="7"/>
        <v>3</v>
      </c>
      <c r="BV20" s="790">
        <f t="shared" si="7"/>
        <v>2</v>
      </c>
      <c r="BW20" s="790">
        <f t="shared" si="7"/>
        <v>1</v>
      </c>
      <c r="BX20" s="790">
        <f t="shared" si="7"/>
        <v>5</v>
      </c>
      <c r="BY20" s="947"/>
      <c r="BZ20" s="1012" t="str">
        <f t="shared" si="8"/>
        <v>-</v>
      </c>
      <c r="CA20" s="1020">
        <f t="shared" si="8"/>
        <v>53.8461538461538</v>
      </c>
      <c r="CB20" s="1020">
        <f t="shared" si="8"/>
        <v>116.666666666667</v>
      </c>
      <c r="CC20" s="1020">
        <f t="shared" si="8"/>
        <v>58.3333333333333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3</v>
      </c>
      <c r="BK21" s="777">
        <f t="shared" si="3"/>
        <v>6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3</v>
      </c>
      <c r="BW21" s="792">
        <f t="shared" si="7"/>
        <v>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43.75</v>
      </c>
      <c r="CB21" s="1018">
        <f t="shared" si="8"/>
        <v>77.7777777777778</v>
      </c>
      <c r="CC21" s="1018">
        <f t="shared" si="8"/>
        <v>155.555555555556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1</v>
      </c>
      <c r="BI22" s="773">
        <f t="shared" si="1"/>
        <v>0</v>
      </c>
      <c r="BJ22" s="773">
        <f t="shared" si="2"/>
        <v>0</v>
      </c>
      <c r="BK22" s="773">
        <f t="shared" si="3"/>
        <v>1</v>
      </c>
      <c r="BL22" s="773">
        <f t="shared" si="4"/>
        <v>5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1</v>
      </c>
      <c r="BU22" s="788">
        <f t="shared" si="7"/>
        <v>0</v>
      </c>
      <c r="BV22" s="788">
        <f t="shared" si="7"/>
        <v>0</v>
      </c>
      <c r="BW22" s="788">
        <f t="shared" si="7"/>
        <v>1</v>
      </c>
      <c r="BX22" s="788">
        <f t="shared" si="7"/>
        <v>5</v>
      </c>
      <c r="BY22" s="942"/>
      <c r="BZ22" s="1008">
        <f t="shared" si="8"/>
        <v>350</v>
      </c>
      <c r="CA22" s="1009">
        <f t="shared" si="8"/>
        <v>0</v>
      </c>
      <c r="CB22" s="1009">
        <f t="shared" si="8"/>
        <v>0</v>
      </c>
      <c r="CC22" s="1009">
        <f t="shared" si="8"/>
        <v>58.3333333333333</v>
      </c>
      <c r="CD22" s="1009">
        <f t="shared" si="8"/>
        <v>700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2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0.49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5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5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71.4285714285714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1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0.51</v>
      </c>
      <c r="BF24" s="982">
        <v>0.24</v>
      </c>
      <c r="BG24" s="985"/>
      <c r="BH24" s="999">
        <f t="shared" si="0"/>
        <v>5</v>
      </c>
      <c r="BI24" s="773">
        <f t="shared" si="1"/>
        <v>4</v>
      </c>
      <c r="BJ24" s="773">
        <f t="shared" si="2"/>
        <v>5</v>
      </c>
      <c r="BK24" s="773">
        <f t="shared" si="3"/>
        <v>4</v>
      </c>
      <c r="BL24" s="773">
        <f t="shared" si="4"/>
        <v>6</v>
      </c>
      <c r="BM24" s="1004">
        <f>IF($A$1="补货",Q24+W24+AC24,Q24)</f>
        <v>3</v>
      </c>
      <c r="BN24" s="965"/>
      <c r="BO24" s="966"/>
      <c r="BP24" s="966"/>
      <c r="BQ24" s="966"/>
      <c r="BR24" s="966"/>
      <c r="BS24" s="954"/>
      <c r="BT24" s="772">
        <f t="shared" si="7"/>
        <v>5</v>
      </c>
      <c r="BU24" s="788">
        <f t="shared" si="7"/>
        <v>4</v>
      </c>
      <c r="BV24" s="788">
        <f t="shared" si="7"/>
        <v>5</v>
      </c>
      <c r="BW24" s="788">
        <f t="shared" si="7"/>
        <v>4</v>
      </c>
      <c r="BX24" s="788">
        <f t="shared" si="7"/>
        <v>6</v>
      </c>
      <c r="BY24" s="1015">
        <f t="shared" si="7"/>
        <v>3</v>
      </c>
      <c r="BZ24" s="1008">
        <f t="shared" si="8"/>
        <v>89.7435897435897</v>
      </c>
      <c r="CA24" s="1009">
        <f t="shared" si="8"/>
        <v>59.5744680851064</v>
      </c>
      <c r="CB24" s="1009">
        <f t="shared" si="8"/>
        <v>291.666666666667</v>
      </c>
      <c r="CC24" s="1009">
        <f t="shared" si="8"/>
        <v>54.9019607843137</v>
      </c>
      <c r="CD24" s="1009">
        <f t="shared" si="8"/>
        <v>175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>
        <v>3</v>
      </c>
      <c r="M25" s="920">
        <v>11</v>
      </c>
      <c r="N25" s="920">
        <v>3</v>
      </c>
      <c r="O25" s="920">
        <v>7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3</v>
      </c>
      <c r="AG25" s="920">
        <v>5</v>
      </c>
      <c r="AH25" s="920">
        <v>6</v>
      </c>
      <c r="AI25" s="967">
        <v>1</v>
      </c>
      <c r="AJ25" s="540">
        <v>4</v>
      </c>
      <c r="AK25" s="920">
        <v>11</v>
      </c>
      <c r="AL25" s="920">
        <v>7</v>
      </c>
      <c r="AM25" s="920">
        <v>12</v>
      </c>
      <c r="AN25" s="920">
        <v>10</v>
      </c>
      <c r="AO25" s="967">
        <v>4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5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6</v>
      </c>
      <c r="BB25" s="983">
        <v>0.63</v>
      </c>
      <c r="BC25" s="992">
        <v>2.03</v>
      </c>
      <c r="BD25" s="992">
        <v>2.14</v>
      </c>
      <c r="BE25" s="992">
        <v>2.71</v>
      </c>
      <c r="BF25" s="992">
        <v>2.67</v>
      </c>
      <c r="BG25" s="993">
        <v>0.7</v>
      </c>
      <c r="BH25" s="774">
        <f t="shared" si="0"/>
        <v>3</v>
      </c>
      <c r="BI25" s="775">
        <f t="shared" si="1"/>
        <v>11</v>
      </c>
      <c r="BJ25" s="775">
        <f t="shared" si="2"/>
        <v>3</v>
      </c>
      <c r="BK25" s="775">
        <f t="shared" si="3"/>
        <v>7</v>
      </c>
      <c r="BL25" s="775">
        <f t="shared" si="4"/>
        <v>1</v>
      </c>
      <c r="BM25" s="1006">
        <f>IF($A$1="补货",Q25+W25+AC25,Q25)</f>
        <v>7</v>
      </c>
      <c r="BN25" s="968"/>
      <c r="BO25" s="969"/>
      <c r="BP25" s="969"/>
      <c r="BQ25" s="969"/>
      <c r="BR25" s="969"/>
      <c r="BS25" s="970"/>
      <c r="BT25" s="789">
        <f t="shared" si="7"/>
        <v>3</v>
      </c>
      <c r="BU25" s="790">
        <f t="shared" si="7"/>
        <v>11</v>
      </c>
      <c r="BV25" s="790">
        <f t="shared" si="7"/>
        <v>3</v>
      </c>
      <c r="BW25" s="790">
        <f t="shared" si="7"/>
        <v>7</v>
      </c>
      <c r="BX25" s="790">
        <f t="shared" si="7"/>
        <v>1</v>
      </c>
      <c r="BY25" s="1021">
        <f t="shared" si="7"/>
        <v>7</v>
      </c>
      <c r="BZ25" s="1012">
        <f t="shared" si="8"/>
        <v>33.3333333333333</v>
      </c>
      <c r="CA25" s="1020">
        <f t="shared" si="8"/>
        <v>37.9310344827586</v>
      </c>
      <c r="CB25" s="1020">
        <f t="shared" si="8"/>
        <v>9.81308411214953</v>
      </c>
      <c r="CC25" s="1020">
        <f t="shared" si="8"/>
        <v>18.0811808118081</v>
      </c>
      <c r="CD25" s="1020">
        <f t="shared" si="8"/>
        <v>2.62172284644195</v>
      </c>
      <c r="CE25" s="1031">
        <f t="shared" si="8"/>
        <v>70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6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>
        <v>1</v>
      </c>
      <c r="AG26" s="920"/>
      <c r="AH26" s="920"/>
      <c r="AI26" s="967"/>
      <c r="AJ26" s="540">
        <v>1</v>
      </c>
      <c r="AK26" s="920"/>
      <c r="AL26" s="920">
        <v>1</v>
      </c>
      <c r="AM26" s="920"/>
      <c r="AN26" s="920"/>
      <c r="AO26" s="967"/>
      <c r="AP26" s="983">
        <v>1</v>
      </c>
      <c r="AQ26" s="992">
        <v>1</v>
      </c>
      <c r="AR26" s="992">
        <v>1</v>
      </c>
      <c r="AS26" s="992"/>
      <c r="AT26" s="992"/>
      <c r="AU26" s="993"/>
      <c r="AV26" s="983">
        <v>1</v>
      </c>
      <c r="AW26" s="992">
        <v>1</v>
      </c>
      <c r="AX26" s="992">
        <v>1</v>
      </c>
      <c r="AY26" s="992"/>
      <c r="AZ26" s="992"/>
      <c r="BA26" s="993"/>
      <c r="BB26" s="983">
        <v>0.62</v>
      </c>
      <c r="BC26" s="992">
        <v>0.05</v>
      </c>
      <c r="BD26" s="992">
        <v>0.27</v>
      </c>
      <c r="BE26" s="992"/>
      <c r="BF26" s="992"/>
      <c r="BG26" s="993"/>
      <c r="BH26" s="774">
        <f t="shared" si="0"/>
        <v>6</v>
      </c>
      <c r="BI26" s="775">
        <f t="shared" si="1"/>
        <v>5</v>
      </c>
      <c r="BJ26" s="775">
        <f t="shared" si="2"/>
        <v>1</v>
      </c>
      <c r="BK26" s="775">
        <f t="shared" si="3"/>
        <v>3</v>
      </c>
      <c r="BL26" s="775">
        <f t="shared" si="4"/>
        <v>4</v>
      </c>
      <c r="BM26" s="1006">
        <f>IF($A$1="补货",Q26+W26+AC26,Q26)</f>
        <v>8</v>
      </c>
      <c r="BN26" s="968"/>
      <c r="BO26" s="969"/>
      <c r="BP26" s="969"/>
      <c r="BQ26" s="969"/>
      <c r="BR26" s="969"/>
      <c r="BS26" s="970"/>
      <c r="BT26" s="789">
        <f t="shared" si="7"/>
        <v>6</v>
      </c>
      <c r="BU26" s="790">
        <f t="shared" si="7"/>
        <v>5</v>
      </c>
      <c r="BV26" s="790">
        <f t="shared" si="7"/>
        <v>1</v>
      </c>
      <c r="BW26" s="790">
        <f t="shared" si="7"/>
        <v>3</v>
      </c>
      <c r="BX26" s="790">
        <f t="shared" si="7"/>
        <v>4</v>
      </c>
      <c r="BY26" s="1021">
        <f t="shared" si="7"/>
        <v>8</v>
      </c>
      <c r="BZ26" s="1012">
        <f t="shared" si="8"/>
        <v>67.741935483871</v>
      </c>
      <c r="CA26" s="1020">
        <f t="shared" si="8"/>
        <v>700</v>
      </c>
      <c r="CB26" s="1020">
        <f t="shared" si="8"/>
        <v>25.9259259259259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10</v>
      </c>
      <c r="BI27" s="777">
        <f t="shared" si="1"/>
        <v>1</v>
      </c>
      <c r="BJ27" s="777">
        <f t="shared" si="2"/>
        <v>3</v>
      </c>
      <c r="BK27" s="777">
        <f t="shared" si="3"/>
        <v>3</v>
      </c>
      <c r="BL27" s="777">
        <f t="shared" si="4"/>
        <v>2</v>
      </c>
      <c r="BM27" s="1005">
        <f>IF($A$1="补货",Q27+W27+AC27,Q27)</f>
        <v>7</v>
      </c>
      <c r="BN27" s="971"/>
      <c r="BO27" s="972"/>
      <c r="BP27" s="972"/>
      <c r="BQ27" s="972"/>
      <c r="BR27" s="972"/>
      <c r="BS27" s="958"/>
      <c r="BT27" s="791">
        <f t="shared" si="7"/>
        <v>10</v>
      </c>
      <c r="BU27" s="792">
        <f t="shared" si="7"/>
        <v>1</v>
      </c>
      <c r="BV27" s="792">
        <f t="shared" si="7"/>
        <v>3</v>
      </c>
      <c r="BW27" s="792">
        <f t="shared" si="7"/>
        <v>3</v>
      </c>
      <c r="BX27" s="792">
        <f t="shared" si="7"/>
        <v>2</v>
      </c>
      <c r="BY27" s="1016">
        <f t="shared" si="7"/>
        <v>7</v>
      </c>
      <c r="BZ27" s="1017">
        <f t="shared" si="8"/>
        <v>583.333333333333</v>
      </c>
      <c r="CA27" s="1018">
        <f t="shared" si="8"/>
        <v>58.3333333333333</v>
      </c>
      <c r="CB27" s="1018">
        <f t="shared" si="8"/>
        <v>51.219512195122</v>
      </c>
      <c r="CC27" s="1018" t="str">
        <f t="shared" si="8"/>
        <v>-</v>
      </c>
      <c r="CD27" s="1018">
        <f t="shared" si="8"/>
        <v>51.8518518518518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2</v>
      </c>
      <c r="BI28" s="1002">
        <f t="shared" si="13"/>
        <v>2</v>
      </c>
      <c r="BJ28" s="1002">
        <f t="shared" si="13"/>
        <v>3</v>
      </c>
      <c r="BK28" s="1002">
        <f t="shared" si="13"/>
        <v>8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2</v>
      </c>
      <c r="BU28" s="1022">
        <f t="shared" si="7"/>
        <v>2</v>
      </c>
      <c r="BV28" s="1022">
        <f t="shared" si="7"/>
        <v>3</v>
      </c>
      <c r="BW28" s="1022">
        <f t="shared" si="7"/>
        <v>8</v>
      </c>
      <c r="BX28" s="976"/>
      <c r="BY28" s="977"/>
      <c r="BZ28" s="1023">
        <f t="shared" si="8"/>
        <v>82.3529411764706</v>
      </c>
      <c r="CA28" s="1024">
        <f t="shared" si="8"/>
        <v>51.8518518518518</v>
      </c>
      <c r="CB28" s="1024">
        <f t="shared" si="8"/>
        <v>87.5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5</v>
      </c>
      <c r="AH29" s="678">
        <v>2</v>
      </c>
      <c r="AI29" s="939"/>
      <c r="AJ29" s="677">
        <v>1</v>
      </c>
      <c r="AK29" s="678">
        <v>2</v>
      </c>
      <c r="AL29" s="678">
        <v>7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0.17</v>
      </c>
      <c r="BC29" s="982">
        <v>0.26</v>
      </c>
      <c r="BD29" s="982">
        <v>1.44</v>
      </c>
      <c r="BE29" s="982">
        <v>2.48</v>
      </c>
      <c r="BF29" s="982">
        <v>0.88</v>
      </c>
      <c r="BG29" s="942"/>
      <c r="BH29" s="999">
        <f t="shared" si="13"/>
        <v>3</v>
      </c>
      <c r="BI29" s="773">
        <f t="shared" si="13"/>
        <v>6</v>
      </c>
      <c r="BJ29" s="773">
        <f t="shared" si="13"/>
        <v>10</v>
      </c>
      <c r="BK29" s="773">
        <f t="shared" si="13"/>
        <v>5</v>
      </c>
      <c r="BL29" s="773">
        <f>IF($A$1="补货",P29+V29+AB29,P29)</f>
        <v>9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3</v>
      </c>
      <c r="BU29" s="788">
        <f t="shared" si="7"/>
        <v>6</v>
      </c>
      <c r="BV29" s="788">
        <f t="shared" si="7"/>
        <v>10</v>
      </c>
      <c r="BW29" s="788">
        <f t="shared" si="7"/>
        <v>5</v>
      </c>
      <c r="BX29" s="788">
        <f t="shared" si="7"/>
        <v>9</v>
      </c>
      <c r="BY29" s="942"/>
      <c r="BZ29" s="1008">
        <f t="shared" si="8"/>
        <v>123.529411764706</v>
      </c>
      <c r="CA29" s="1009">
        <f t="shared" si="8"/>
        <v>161.538461538462</v>
      </c>
      <c r="CB29" s="1009">
        <f t="shared" si="8"/>
        <v>48.6111111111111</v>
      </c>
      <c r="CC29" s="1009">
        <f t="shared" si="8"/>
        <v>14.1129032258065</v>
      </c>
      <c r="CD29" s="1009">
        <f t="shared" si="8"/>
        <v>71.5909090909091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6</v>
      </c>
      <c r="M30" s="684">
        <v>2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>
        <v>2</v>
      </c>
      <c r="AG30" s="684">
        <v>2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6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3</v>
      </c>
      <c r="AX30" s="987">
        <v>6</v>
      </c>
      <c r="AY30" s="987">
        <v>13</v>
      </c>
      <c r="AZ30" s="987">
        <v>8</v>
      </c>
      <c r="BA30" s="951"/>
      <c r="BB30" s="986">
        <v>0.27</v>
      </c>
      <c r="BC30" s="987">
        <v>0.76</v>
      </c>
      <c r="BD30" s="987">
        <v>0.81</v>
      </c>
      <c r="BE30" s="987">
        <v>1.31</v>
      </c>
      <c r="BF30" s="987">
        <v>0.66</v>
      </c>
      <c r="BG30" s="951"/>
      <c r="BH30" s="776">
        <f t="shared" si="13"/>
        <v>6</v>
      </c>
      <c r="BI30" s="777">
        <f t="shared" si="13"/>
        <v>2</v>
      </c>
      <c r="BJ30" s="777">
        <f t="shared" si="13"/>
        <v>4</v>
      </c>
      <c r="BK30" s="777">
        <f t="shared" si="13"/>
        <v>9</v>
      </c>
      <c r="BL30" s="777">
        <f>IF($A$1="补货",P30+V30+AB30,P30)</f>
        <v>3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6</v>
      </c>
      <c r="BU30" s="792">
        <f t="shared" si="7"/>
        <v>2</v>
      </c>
      <c r="BV30" s="792">
        <f t="shared" si="7"/>
        <v>4</v>
      </c>
      <c r="BW30" s="792">
        <f t="shared" si="7"/>
        <v>9</v>
      </c>
      <c r="BX30" s="792">
        <f t="shared" si="7"/>
        <v>3</v>
      </c>
      <c r="BY30" s="951"/>
      <c r="BZ30" s="1017">
        <f t="shared" si="8"/>
        <v>155.555555555556</v>
      </c>
      <c r="CA30" s="1018">
        <f t="shared" si="8"/>
        <v>18.4210526315789</v>
      </c>
      <c r="CB30" s="1018">
        <f t="shared" si="8"/>
        <v>34.5679012345679</v>
      </c>
      <c r="CC30" s="1018">
        <f t="shared" si="8"/>
        <v>48.0916030534351</v>
      </c>
      <c r="CD30" s="1018">
        <f t="shared" si="8"/>
        <v>31.8181818181818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L11" activePane="bottomRight" state="frozen"/>
      <selection/>
      <selection pane="topRight"/>
      <selection pane="bottomLeft"/>
      <selection pane="bottomRight" activeCell="CC12" sqref="CB12:CC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300</v>
      </c>
      <c r="CO6" s="807">
        <f t="shared" si="6"/>
        <v>700</v>
      </c>
      <c r="CP6" s="807">
        <f t="shared" si="6"/>
        <v>87.5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280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3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2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2</v>
      </c>
      <c r="CJ10" s="790">
        <f t="shared" si="4"/>
        <v>0</v>
      </c>
      <c r="CK10" s="790">
        <f t="shared" si="5"/>
        <v>0</v>
      </c>
      <c r="CL10" s="806">
        <f t="shared" si="6"/>
        <v>30.8823529411765</v>
      </c>
      <c r="CM10" s="807">
        <f t="shared" si="6"/>
        <v>0</v>
      </c>
      <c r="CN10" s="807">
        <f t="shared" si="6"/>
        <v>72.4137931034483</v>
      </c>
      <c r="CO10" s="807" t="str">
        <f t="shared" si="6"/>
        <v>-</v>
      </c>
      <c r="CP10" s="807">
        <f t="shared" si="6"/>
        <v>77.7777777777778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6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0.91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3</v>
      </c>
      <c r="BS11" s="781">
        <f t="shared" si="0"/>
        <v>0</v>
      </c>
      <c r="BT11" s="781">
        <f t="shared" si="0"/>
        <v>2</v>
      </c>
      <c r="BU11" s="781">
        <f t="shared" si="0"/>
        <v>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3</v>
      </c>
      <c r="CG11" s="799">
        <f t="shared" si="3"/>
        <v>0</v>
      </c>
      <c r="CH11" s="799">
        <f t="shared" si="3"/>
        <v>2</v>
      </c>
      <c r="CI11" s="799">
        <f t="shared" si="3"/>
        <v>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150</v>
      </c>
      <c r="CN11" s="819">
        <f t="shared" si="6"/>
        <v>0</v>
      </c>
      <c r="CO11" s="819">
        <f t="shared" si="6"/>
        <v>15.3846153846154</v>
      </c>
      <c r="CP11" s="819">
        <f t="shared" si="6"/>
        <v>15.3846153846154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0.49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2</v>
      </c>
      <c r="BW12" s="775">
        <f t="shared" si="2"/>
        <v>4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2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67.741935483871</v>
      </c>
      <c r="CN12" s="807">
        <f t="shared" ref="CN12:CN18" si="17">IF(BL12&lt;&gt;0,CG12/BL12*7,"-")</f>
        <v>700</v>
      </c>
      <c r="CO12" s="807">
        <f t="shared" ref="CO12:CO18" si="18">IF(BM12&lt;&gt;0,CH12/BM12*7,"-")</f>
        <v>57.1428571428571</v>
      </c>
      <c r="CP12" s="807">
        <f t="shared" ref="CP12:CP18" si="19">IF(BN12&lt;&gt;0,CI12/BN12*7,"-")</f>
        <v>210</v>
      </c>
      <c r="CQ12" s="808">
        <f t="shared" si="7"/>
        <v>19.4444444444444</v>
      </c>
      <c r="CR12" s="809">
        <f t="shared" ref="CR12:CR18" si="20">IF(BP12&lt;&gt;0,CK12/BP12*7,"-")</f>
        <v>45.1612903225806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4</v>
      </c>
      <c r="BT13" s="775">
        <f t="shared" si="9"/>
        <v>3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4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116.666666666667</v>
      </c>
      <c r="CO13" s="807">
        <f t="shared" si="18"/>
        <v>53.8461538461538</v>
      </c>
      <c r="CP13" s="807">
        <f t="shared" si="19"/>
        <v>280</v>
      </c>
      <c r="CQ13" s="808">
        <f t="shared" si="7"/>
        <v>73.6842105263158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4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4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70</v>
      </c>
      <c r="CN14" s="807">
        <f t="shared" si="17"/>
        <v>150</v>
      </c>
      <c r="CO14" s="807">
        <f t="shared" si="18"/>
        <v>71.7948717948718</v>
      </c>
      <c r="CP14" s="807">
        <f t="shared" si="19"/>
        <v>1050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2</v>
      </c>
      <c r="BS15" s="775">
        <f t="shared" si="9"/>
        <v>2</v>
      </c>
      <c r="BT15" s="775">
        <f t="shared" si="9"/>
        <v>2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82.3529411764706</v>
      </c>
      <c r="CN15" s="807">
        <f t="shared" si="17"/>
        <v>35.8974358974359</v>
      </c>
      <c r="CO15" s="807">
        <f t="shared" si="18"/>
        <v>46.6666666666667</v>
      </c>
      <c r="CP15" s="807">
        <f t="shared" si="19"/>
        <v>51.8518518518518</v>
      </c>
      <c r="CQ15" s="808">
        <f t="shared" si="7"/>
        <v>87.5</v>
      </c>
      <c r="CR15" s="809">
        <f t="shared" si="20"/>
        <v>51.8518518518518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3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3</v>
      </c>
      <c r="AS17" s="738">
        <v>3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4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1</v>
      </c>
      <c r="BJ17" s="765"/>
      <c r="BK17" s="766">
        <v>0.22</v>
      </c>
      <c r="BL17" s="766">
        <v>0.3</v>
      </c>
      <c r="BM17" s="766">
        <v>0.41</v>
      </c>
      <c r="BN17" s="766">
        <v>0.97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3</v>
      </c>
      <c r="BU17" s="781">
        <f t="shared" si="9"/>
        <v>2</v>
      </c>
      <c r="BV17" s="781">
        <f t="shared" si="1"/>
        <v>2</v>
      </c>
      <c r="BW17" s="781">
        <f t="shared" si="2"/>
        <v>3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3</v>
      </c>
      <c r="CI17" s="799">
        <f t="shared" si="14"/>
        <v>2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127.272727272727</v>
      </c>
      <c r="CN17" s="819">
        <f t="shared" si="17"/>
        <v>93.3333333333333</v>
      </c>
      <c r="CO17" s="819">
        <f t="shared" si="18"/>
        <v>51.219512195122</v>
      </c>
      <c r="CP17" s="819">
        <f t="shared" si="19"/>
        <v>14.4329896907217</v>
      </c>
      <c r="CQ17" s="820">
        <f t="shared" si="7"/>
        <v>116.666666666667</v>
      </c>
      <c r="CR17" s="821">
        <f t="shared" si="20"/>
        <v>77.7777777777778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36.8421052631579</v>
      </c>
      <c r="CN18" s="811">
        <f t="shared" si="17"/>
        <v>140</v>
      </c>
      <c r="CO18" s="811">
        <f t="shared" si="18"/>
        <v>51.8518518518518</v>
      </c>
      <c r="CP18" s="811">
        <f t="shared" si="19"/>
        <v>51.8518518518518</v>
      </c>
      <c r="CQ18" s="812">
        <f t="shared" si="7"/>
        <v>116.666666666667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26" activePane="bottomRight" state="frozen"/>
      <selection/>
      <selection pane="topRight"/>
      <selection pane="bottomLeft"/>
      <selection pane="bottomRight" activeCell="R9" sqref="R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147.368421052632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11</v>
      </c>
      <c r="R4" s="541"/>
      <c r="S4" s="561">
        <f>Q4+R4</f>
        <v>11</v>
      </c>
      <c r="T4" s="562">
        <f>IF(P4&lt;&gt;0,S4/P4*7,"-")</f>
        <v>39.2857142857143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/>
      <c r="S5" s="558">
        <f t="shared" ref="S5:S43" si="1">Q5+R5</f>
        <v>1</v>
      </c>
      <c r="T5" s="559">
        <f t="shared" ref="T5:T43" si="2">IF(P5&lt;&gt;0,S5/P5*7,"-")</f>
        <v>140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/>
      <c r="S6" s="561">
        <f t="shared" si="1"/>
        <v>3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3</v>
      </c>
      <c r="R8" s="541"/>
      <c r="S8" s="561">
        <f t="shared" si="1"/>
        <v>3</v>
      </c>
      <c r="T8" s="562">
        <f t="shared" si="2"/>
        <v>210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0.64</v>
      </c>
      <c r="Q9" s="560">
        <f t="shared" si="0"/>
        <v>2</v>
      </c>
      <c r="R9" s="541"/>
      <c r="S9" s="561">
        <f t="shared" si="1"/>
        <v>2</v>
      </c>
      <c r="T9" s="562">
        <f t="shared" si="2"/>
        <v>21.875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87.5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41.5841584158416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105</v>
      </c>
      <c r="U12">
        <v>2580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1</v>
      </c>
      <c r="R13" s="555"/>
      <c r="S13" s="570">
        <f t="shared" si="1"/>
        <v>1</v>
      </c>
      <c r="T13" s="571">
        <f t="shared" si="2"/>
        <v>25.9259259259259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71.7948717948718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175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280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2</v>
      </c>
      <c r="R20" s="552"/>
      <c r="S20" s="573">
        <f t="shared" si="1"/>
        <v>2</v>
      </c>
      <c r="T20" s="574">
        <f t="shared" si="2"/>
        <v>200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140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4</v>
      </c>
      <c r="R22" s="541"/>
      <c r="S22" s="561">
        <f t="shared" si="1"/>
        <v>4</v>
      </c>
      <c r="T22" s="562">
        <f t="shared" si="2"/>
        <v>47.4576271186441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4</v>
      </c>
      <c r="R23" s="541"/>
      <c r="S23" s="561">
        <f t="shared" si="1"/>
        <v>4</v>
      </c>
      <c r="T23" s="562">
        <f t="shared" si="2"/>
        <v>57.1428571428571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4</v>
      </c>
      <c r="J24" s="541"/>
      <c r="K24" s="541">
        <v>25</v>
      </c>
      <c r="L24" s="540"/>
      <c r="M24" s="540">
        <v>6</v>
      </c>
      <c r="N24" s="542">
        <v>8</v>
      </c>
      <c r="O24" s="542">
        <v>10</v>
      </c>
      <c r="P24" s="542">
        <v>0.86</v>
      </c>
      <c r="Q24" s="560">
        <f t="shared" si="0"/>
        <v>4</v>
      </c>
      <c r="R24" s="541"/>
      <c r="S24" s="561">
        <f t="shared" si="1"/>
        <v>4</v>
      </c>
      <c r="T24" s="562">
        <f t="shared" si="2"/>
        <v>32.5581395348837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6</v>
      </c>
      <c r="J25" s="541"/>
      <c r="K25" s="541">
        <v>10</v>
      </c>
      <c r="L25" s="540">
        <v>3</v>
      </c>
      <c r="M25" s="540">
        <v>7</v>
      </c>
      <c r="N25" s="542">
        <v>9</v>
      </c>
      <c r="O25" s="542">
        <v>11</v>
      </c>
      <c r="P25" s="542">
        <v>1.43</v>
      </c>
      <c r="Q25" s="560">
        <f t="shared" si="0"/>
        <v>6</v>
      </c>
      <c r="R25" s="541"/>
      <c r="S25" s="561">
        <f t="shared" si="1"/>
        <v>6</v>
      </c>
      <c r="T25" s="562">
        <f t="shared" si="2"/>
        <v>29.3706293706294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4</v>
      </c>
      <c r="R26" s="541"/>
      <c r="S26" s="561">
        <f t="shared" si="1"/>
        <v>4</v>
      </c>
      <c r="T26" s="562">
        <f t="shared" si="2"/>
        <v>63.6363636363636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6</v>
      </c>
      <c r="J27" s="544">
        <v>4</v>
      </c>
      <c r="K27" s="544">
        <v>15</v>
      </c>
      <c r="L27" s="543">
        <v>1</v>
      </c>
      <c r="M27" s="543">
        <v>7</v>
      </c>
      <c r="N27" s="545">
        <v>7</v>
      </c>
      <c r="O27" s="545">
        <v>9</v>
      </c>
      <c r="P27" s="545">
        <v>1.02</v>
      </c>
      <c r="Q27" s="563">
        <f t="shared" si="0"/>
        <v>6</v>
      </c>
      <c r="R27" s="544"/>
      <c r="S27" s="564">
        <f t="shared" si="1"/>
        <v>6</v>
      </c>
      <c r="T27" s="565">
        <f t="shared" si="2"/>
        <v>41.1764705882353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109.375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51.8518518518518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4</v>
      </c>
      <c r="J46" s="541">
        <v>17</v>
      </c>
      <c r="K46" s="541"/>
      <c r="L46" s="540"/>
      <c r="M46" s="540">
        <v>2</v>
      </c>
      <c r="N46" s="542">
        <v>3</v>
      </c>
      <c r="O46" s="542">
        <v>3</v>
      </c>
      <c r="P46" s="542">
        <v>0.29</v>
      </c>
      <c r="Q46" s="560">
        <f t="shared" si="3"/>
        <v>4</v>
      </c>
      <c r="R46" s="541"/>
      <c r="S46" s="561">
        <f t="shared" si="4"/>
        <v>4</v>
      </c>
      <c r="T46" s="562">
        <f t="shared" si="5"/>
        <v>96.551724137931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2</v>
      </c>
      <c r="J47" s="541">
        <v>13</v>
      </c>
      <c r="K47" s="541"/>
      <c r="L47" s="540">
        <v>1</v>
      </c>
      <c r="M47" s="540">
        <v>2</v>
      </c>
      <c r="N47" s="542">
        <v>3</v>
      </c>
      <c r="O47" s="542">
        <v>4</v>
      </c>
      <c r="P47" s="542">
        <v>0.81</v>
      </c>
      <c r="Q47" s="560">
        <f t="shared" si="3"/>
        <v>2</v>
      </c>
      <c r="R47" s="541"/>
      <c r="S47" s="561">
        <f t="shared" si="4"/>
        <v>2</v>
      </c>
      <c r="T47" s="562">
        <f t="shared" si="5"/>
        <v>17.2839506172839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2</v>
      </c>
      <c r="J48" s="544"/>
      <c r="K48" s="544"/>
      <c r="L48" s="543">
        <v>3</v>
      </c>
      <c r="M48" s="543">
        <v>4</v>
      </c>
      <c r="N48" s="545">
        <v>7</v>
      </c>
      <c r="O48" s="545">
        <v>8</v>
      </c>
      <c r="P48" s="545">
        <v>1.1</v>
      </c>
      <c r="Q48" s="563">
        <f t="shared" si="3"/>
        <v>2</v>
      </c>
      <c r="R48" s="544"/>
      <c r="S48" s="564">
        <f t="shared" si="4"/>
        <v>2</v>
      </c>
      <c r="T48" s="565">
        <f t="shared" si="5"/>
        <v>12.7272727272727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>
        <v>1</v>
      </c>
      <c r="M49" s="543">
        <v>4</v>
      </c>
      <c r="N49" s="545">
        <v>5</v>
      </c>
      <c r="O49" s="545">
        <v>6</v>
      </c>
      <c r="P49" s="545">
        <v>1.05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26.6666666666667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3</v>
      </c>
      <c r="R50" s="548"/>
      <c r="S50" s="576">
        <f t="shared" si="4"/>
        <v>3</v>
      </c>
      <c r="T50" s="577">
        <f t="shared" si="5"/>
        <v>45.6521739130435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73.6842105263158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2</v>
      </c>
      <c r="R53" s="541"/>
      <c r="S53" s="561">
        <f t="shared" si="6"/>
        <v>2</v>
      </c>
      <c r="T53" s="562">
        <f t="shared" si="7"/>
        <v>53.8461538461538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3</v>
      </c>
      <c r="R54" s="541"/>
      <c r="S54" s="561">
        <f t="shared" si="6"/>
        <v>3</v>
      </c>
      <c r="T54" s="562">
        <f t="shared" si="7"/>
        <v>45.6521739130435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4</v>
      </c>
      <c r="R55" s="541"/>
      <c r="S55" s="561">
        <f t="shared" si="6"/>
        <v>4</v>
      </c>
      <c r="T55" s="562">
        <f t="shared" si="7"/>
        <v>87.5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4</v>
      </c>
      <c r="R56" s="544"/>
      <c r="S56" s="564">
        <f t="shared" si="6"/>
        <v>4</v>
      </c>
      <c r="T56" s="565">
        <f t="shared" si="7"/>
        <v>116.666666666667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2</v>
      </c>
      <c r="R60" s="541"/>
      <c r="S60" s="561">
        <f t="shared" si="8"/>
        <v>2</v>
      </c>
      <c r="T60" s="562">
        <f t="shared" si="9"/>
        <v>700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54.9019607843137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2</v>
      </c>
      <c r="R64" s="544"/>
      <c r="S64" s="564">
        <f t="shared" si="8"/>
        <v>2</v>
      </c>
      <c r="T64" s="565">
        <f t="shared" si="9"/>
        <v>58.3333333333333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3</v>
      </c>
      <c r="R66" s="548"/>
      <c r="S66" s="576">
        <f t="shared" si="8"/>
        <v>3</v>
      </c>
      <c r="T66" s="577">
        <f t="shared" si="9"/>
        <v>175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4</v>
      </c>
      <c r="R68" s="541"/>
      <c r="S68" s="561">
        <f t="shared" ref="S68:S80" si="11">Q68+R68</f>
        <v>4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87.5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31.8181818181818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2</v>
      </c>
      <c r="R74" s="538"/>
      <c r="S74" s="558">
        <f t="shared" si="11"/>
        <v>2</v>
      </c>
      <c r="T74" s="559">
        <f t="shared" si="12"/>
        <v>466.666666666667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2</v>
      </c>
      <c r="R76" s="541"/>
      <c r="S76" s="561">
        <f t="shared" si="11"/>
        <v>2</v>
      </c>
      <c r="T76" s="562">
        <f t="shared" si="12"/>
        <v>466.666666666667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2</v>
      </c>
      <c r="J79" s="541">
        <v>13</v>
      </c>
      <c r="K79" s="541"/>
      <c r="L79" s="540">
        <v>1</v>
      </c>
      <c r="M79" s="540">
        <v>1</v>
      </c>
      <c r="N79" s="542">
        <v>2</v>
      </c>
      <c r="O79" s="542">
        <v>3</v>
      </c>
      <c r="P79" s="542">
        <v>0.69</v>
      </c>
      <c r="Q79" s="560">
        <f t="shared" si="10"/>
        <v>2</v>
      </c>
      <c r="R79" s="541"/>
      <c r="S79" s="561">
        <f t="shared" si="11"/>
        <v>2</v>
      </c>
      <c r="T79" s="562">
        <f t="shared" si="12"/>
        <v>20.2898550724638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3</v>
      </c>
      <c r="R80" s="552"/>
      <c r="S80" s="573">
        <f t="shared" si="11"/>
        <v>3</v>
      </c>
      <c r="T80" s="574">
        <f t="shared" si="12"/>
        <v>37.5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24" activePane="bottomRight" state="frozen"/>
      <selection/>
      <selection pane="topRight"/>
      <selection pane="bottomLeft"/>
      <selection pane="bottomRight" activeCell="N135" sqref="N135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6</v>
      </c>
      <c r="U6" s="82"/>
      <c r="V6" s="427">
        <f t="shared" si="1"/>
        <v>6</v>
      </c>
      <c r="W6" s="428">
        <f t="shared" si="2"/>
        <v>116.666666666667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3</v>
      </c>
      <c r="U7" s="84"/>
      <c r="V7" s="430">
        <f t="shared" si="1"/>
        <v>3</v>
      </c>
      <c r="W7" s="431">
        <f t="shared" si="2"/>
        <v>26.25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46.6666666666667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161.538461538462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8</v>
      </c>
      <c r="U15" s="84"/>
      <c r="V15" s="430">
        <f t="shared" si="1"/>
        <v>8</v>
      </c>
      <c r="W15" s="431">
        <f t="shared" si="2"/>
        <v>54.368932038835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18</v>
      </c>
      <c r="M16" s="67">
        <v>10</v>
      </c>
      <c r="N16" s="67"/>
      <c r="O16" s="417">
        <v>3</v>
      </c>
      <c r="P16" s="417">
        <v>26</v>
      </c>
      <c r="Q16" s="417">
        <v>48</v>
      </c>
      <c r="R16" s="417">
        <v>64</v>
      </c>
      <c r="S16" s="417">
        <v>4.95</v>
      </c>
      <c r="T16" s="432">
        <f t="shared" si="0"/>
        <v>18</v>
      </c>
      <c r="U16" s="68"/>
      <c r="V16" s="433">
        <f t="shared" si="1"/>
        <v>18</v>
      </c>
      <c r="W16" s="434">
        <f t="shared" si="2"/>
        <v>25.4545454545455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23</v>
      </c>
      <c r="M17" s="62">
        <v>29</v>
      </c>
      <c r="N17" s="62"/>
      <c r="O17" s="413">
        <v>5</v>
      </c>
      <c r="P17" s="413">
        <v>29</v>
      </c>
      <c r="Q17" s="413">
        <v>54</v>
      </c>
      <c r="R17" s="413">
        <v>75</v>
      </c>
      <c r="S17" s="413">
        <v>5.84</v>
      </c>
      <c r="T17" s="427">
        <f t="shared" si="0"/>
        <v>23</v>
      </c>
      <c r="U17" s="82"/>
      <c r="V17" s="427">
        <f t="shared" si="1"/>
        <v>23</v>
      </c>
      <c r="W17" s="428">
        <f t="shared" si="2"/>
        <v>27.5684931506849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14</v>
      </c>
      <c r="U18" s="84"/>
      <c r="V18" s="430">
        <f t="shared" si="1"/>
        <v>14</v>
      </c>
      <c r="W18" s="431">
        <f t="shared" si="2"/>
        <v>31.5112540192926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11</v>
      </c>
      <c r="S23" s="417">
        <v>0.59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71.1864406779661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16</v>
      </c>
      <c r="M24" s="62">
        <v>175</v>
      </c>
      <c r="N24" s="62"/>
      <c r="O24" s="413">
        <v>4</v>
      </c>
      <c r="P24" s="413">
        <v>18</v>
      </c>
      <c r="Q24" s="413">
        <v>35</v>
      </c>
      <c r="R24" s="413">
        <v>66</v>
      </c>
      <c r="S24" s="413">
        <v>4.11</v>
      </c>
      <c r="T24" s="427">
        <f t="shared" si="0"/>
        <v>16</v>
      </c>
      <c r="U24" s="82"/>
      <c r="V24" s="427">
        <f t="shared" si="3"/>
        <v>16</v>
      </c>
      <c r="W24" s="428">
        <f t="shared" si="4"/>
        <v>27.2506082725061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14</v>
      </c>
      <c r="M25" s="65">
        <v>2</v>
      </c>
      <c r="N25" s="65"/>
      <c r="O25" s="415">
        <v>5</v>
      </c>
      <c r="P25" s="415">
        <v>19</v>
      </c>
      <c r="Q25" s="415">
        <v>54</v>
      </c>
      <c r="R25" s="415">
        <v>110</v>
      </c>
      <c r="S25" s="415">
        <v>6.38</v>
      </c>
      <c r="T25" s="429">
        <f t="shared" si="0"/>
        <v>14</v>
      </c>
      <c r="U25" s="84"/>
      <c r="V25" s="430">
        <f t="shared" si="3"/>
        <v>14</v>
      </c>
      <c r="W25" s="431">
        <f t="shared" si="4"/>
        <v>15.3605015673981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2</v>
      </c>
      <c r="U27" s="82"/>
      <c r="V27" s="438">
        <f t="shared" si="3"/>
        <v>2</v>
      </c>
      <c r="W27" s="428">
        <f t="shared" si="4"/>
        <v>200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123.529411764706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2</v>
      </c>
      <c r="U29" s="84"/>
      <c r="V29" s="443">
        <f t="shared" si="3"/>
        <v>2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5</v>
      </c>
      <c r="U33" s="84"/>
      <c r="V33" s="443">
        <f t="shared" si="3"/>
        <v>5</v>
      </c>
      <c r="W33" s="431">
        <f t="shared" si="4"/>
        <v>89.7435897435897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>
        <v>3</v>
      </c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6</v>
      </c>
      <c r="U46" s="82"/>
      <c r="V46" s="438">
        <f t="shared" si="3"/>
        <v>6</v>
      </c>
      <c r="W46" s="428">
        <f t="shared" si="4"/>
        <v>350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1</v>
      </c>
      <c r="U47" s="82"/>
      <c r="V47" s="438">
        <f t="shared" si="3"/>
        <v>1</v>
      </c>
      <c r="W47" s="428">
        <f t="shared" si="4"/>
        <v>13.2075471698113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3</v>
      </c>
      <c r="U51" s="82"/>
      <c r="V51" s="438">
        <f t="shared" si="3"/>
        <v>3</v>
      </c>
      <c r="W51" s="428">
        <f t="shared" si="4"/>
        <v>51.219512195122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210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100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247.058823529412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2</v>
      </c>
      <c r="U68" s="82"/>
      <c r="V68" s="62">
        <f t="shared" si="5"/>
        <v>2</v>
      </c>
      <c r="W68" s="428">
        <f t="shared" si="6"/>
        <v>28.5714285714286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4</v>
      </c>
      <c r="U69" s="84"/>
      <c r="V69" s="65">
        <f t="shared" si="5"/>
        <v>4</v>
      </c>
      <c r="W69" s="431">
        <f t="shared" si="6"/>
        <v>68.2926829268293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4</v>
      </c>
      <c r="U72" s="82"/>
      <c r="V72" s="427">
        <f t="shared" si="5"/>
        <v>4</v>
      </c>
      <c r="W72" s="428">
        <f t="shared" si="6"/>
        <v>59.5744680851064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9</v>
      </c>
      <c r="U73" s="82"/>
      <c r="V73" s="427">
        <f t="shared" si="5"/>
        <v>9</v>
      </c>
      <c r="W73" s="428">
        <f t="shared" si="6"/>
        <v>86.3013698630137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8</v>
      </c>
      <c r="U74" s="84"/>
      <c r="V74" s="430">
        <f t="shared" si="5"/>
        <v>8</v>
      </c>
      <c r="W74" s="431">
        <f t="shared" si="6"/>
        <v>45.1612903225806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51.8518518518518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77.7777777777778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80.7692307692308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36.8421052631579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24</v>
      </c>
      <c r="S85" s="458">
        <v>0.65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>
        <v>1</v>
      </c>
      <c r="Q86" s="460">
        <v>16</v>
      </c>
      <c r="R86" s="460">
        <v>26</v>
      </c>
      <c r="S86" s="460">
        <v>1.03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27</v>
      </c>
      <c r="S87" s="456">
        <v>1.75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12</v>
      </c>
      <c r="M88" s="62">
        <v>90</v>
      </c>
      <c r="N88" s="62"/>
      <c r="O88" s="457"/>
      <c r="P88" s="457">
        <v>9</v>
      </c>
      <c r="Q88" s="457">
        <v>29</v>
      </c>
      <c r="R88" s="457">
        <v>50</v>
      </c>
      <c r="S88" s="457">
        <v>2.42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34.7107438016529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17</v>
      </c>
      <c r="R89" s="460">
        <v>37</v>
      </c>
      <c r="S89" s="460">
        <v>1.73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36.4161849710983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0</v>
      </c>
      <c r="U94" s="82"/>
      <c r="V94" s="62">
        <f t="shared" si="13"/>
        <v>0</v>
      </c>
      <c r="W94" s="428">
        <f t="shared" si="12"/>
        <v>0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700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3</v>
      </c>
      <c r="M133" s="62">
        <v>18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3</v>
      </c>
      <c r="U133" s="82"/>
      <c r="V133" s="427">
        <f t="shared" si="17"/>
        <v>3</v>
      </c>
      <c r="W133" s="428">
        <f t="shared" si="18"/>
        <v>1050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4</v>
      </c>
      <c r="U134" s="82"/>
      <c r="V134" s="427">
        <f t="shared" si="17"/>
        <v>4</v>
      </c>
      <c r="W134" s="428">
        <f t="shared" si="18"/>
        <v>164.705882352941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0.62</v>
      </c>
      <c r="T143" s="429">
        <f t="shared" si="16"/>
        <v>3</v>
      </c>
      <c r="U143" s="84"/>
      <c r="V143" s="430">
        <f t="shared" si="19"/>
        <v>3</v>
      </c>
      <c r="W143" s="431">
        <f t="shared" si="20"/>
        <v>33.8709677419355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420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0.86</v>
      </c>
      <c r="T145" s="427">
        <f t="shared" si="16"/>
        <v>2</v>
      </c>
      <c r="U145" s="82"/>
      <c r="V145" s="427">
        <f t="shared" si="19"/>
        <v>2</v>
      </c>
      <c r="W145" s="428">
        <f t="shared" si="20"/>
        <v>16.2790697674419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1.26</v>
      </c>
      <c r="T155" s="429">
        <f t="shared" si="16"/>
        <v>1</v>
      </c>
      <c r="U155" s="84"/>
      <c r="V155" s="430">
        <f t="shared" si="19"/>
        <v>1</v>
      </c>
      <c r="W155" s="431">
        <f t="shared" si="20"/>
        <v>5.55555555555556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140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140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280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1</v>
      </c>
      <c r="M190" s="275">
        <v>15</v>
      </c>
      <c r="N190" s="275"/>
      <c r="O190" s="470">
        <v>2</v>
      </c>
      <c r="P190" s="470">
        <v>5</v>
      </c>
      <c r="Q190" s="470">
        <v>6</v>
      </c>
      <c r="R190" s="470">
        <v>7</v>
      </c>
      <c r="S190" s="471">
        <v>1.32</v>
      </c>
      <c r="T190" s="472">
        <f t="shared" si="21"/>
        <v>1</v>
      </c>
      <c r="U190" s="472"/>
      <c r="V190" s="474">
        <f t="shared" si="19"/>
        <v>1</v>
      </c>
      <c r="W190" s="473">
        <f t="shared" si="20"/>
        <v>5.3030303030303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233.333333333333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175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D148" workbookViewId="0">
      <selection activeCell="S179" sqref="S17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10</v>
      </c>
      <c r="Q59" s="339">
        <v>0.82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324.390243902439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1.54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518.181818181818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7</v>
      </c>
      <c r="P125" s="33">
        <v>12</v>
      </c>
      <c r="Q125" s="43">
        <v>0.78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448.717948717949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14</v>
      </c>
      <c r="O153" s="326">
        <v>30</v>
      </c>
      <c r="P153" s="326">
        <v>38</v>
      </c>
      <c r="Q153" s="339">
        <v>2.62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152.290076335878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16</v>
      </c>
      <c r="J170" s="32"/>
      <c r="K170" s="33">
        <v>-16</v>
      </c>
      <c r="L170" s="33"/>
      <c r="M170" s="33">
        <v>3</v>
      </c>
      <c r="N170" s="33">
        <v>6</v>
      </c>
      <c r="O170" s="33">
        <v>14</v>
      </c>
      <c r="P170" s="33">
        <v>22</v>
      </c>
      <c r="Q170" s="43">
        <v>2.05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9</v>
      </c>
      <c r="O171" s="33">
        <v>14</v>
      </c>
      <c r="P171" s="33">
        <v>17</v>
      </c>
      <c r="Q171" s="43">
        <v>1.68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408.333333333333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32</v>
      </c>
      <c r="Q172" s="48">
        <v>3.99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315.789473684211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27</v>
      </c>
      <c r="Q173" s="330">
        <v>0.98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7.14285714285714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798</v>
      </c>
      <c r="I174" s="31">
        <v>32</v>
      </c>
      <c r="J174" s="32"/>
      <c r="K174" s="33"/>
      <c r="L174" s="33"/>
      <c r="M174" s="33">
        <v>1</v>
      </c>
      <c r="N174" s="33">
        <v>5</v>
      </c>
      <c r="O174" s="33">
        <v>15</v>
      </c>
      <c r="P174" s="33">
        <v>19</v>
      </c>
      <c r="Q174" s="43">
        <v>1.67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134.131736526946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798</v>
      </c>
      <c r="I175" s="31">
        <v>15</v>
      </c>
      <c r="J175" s="32"/>
      <c r="K175" s="33">
        <v>115</v>
      </c>
      <c r="L175" s="33"/>
      <c r="M175" s="33">
        <v>9</v>
      </c>
      <c r="N175" s="33">
        <v>31</v>
      </c>
      <c r="O175" s="33">
        <v>58</v>
      </c>
      <c r="P175" s="33">
        <v>80</v>
      </c>
      <c r="Q175" s="43">
        <v>7.49</v>
      </c>
      <c r="R175" s="44">
        <f t="shared" si="13"/>
        <v>130</v>
      </c>
      <c r="S175" s="45">
        <v>45</v>
      </c>
      <c r="T175" s="45">
        <f t="shared" si="14"/>
        <v>175</v>
      </c>
      <c r="U175" s="33">
        <f t="shared" si="15"/>
        <v>163.551401869159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798</v>
      </c>
      <c r="I176" s="31">
        <v>26</v>
      </c>
      <c r="J176" s="32"/>
      <c r="K176" s="33">
        <v>55</v>
      </c>
      <c r="L176" s="33"/>
      <c r="M176" s="33">
        <v>9</v>
      </c>
      <c r="N176" s="33">
        <v>17</v>
      </c>
      <c r="O176" s="33">
        <v>22</v>
      </c>
      <c r="P176" s="33">
        <v>30</v>
      </c>
      <c r="Q176" s="43">
        <v>4.13</v>
      </c>
      <c r="R176" s="44">
        <f t="shared" si="13"/>
        <v>81</v>
      </c>
      <c r="S176" s="45">
        <v>30</v>
      </c>
      <c r="T176" s="45">
        <f t="shared" si="14"/>
        <v>111</v>
      </c>
      <c r="U176" s="33">
        <f t="shared" si="15"/>
        <v>188.135593220339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>
        <v>2</v>
      </c>
      <c r="N177" s="33">
        <v>11</v>
      </c>
      <c r="O177" s="33">
        <v>16</v>
      </c>
      <c r="P177" s="33">
        <v>22</v>
      </c>
      <c r="Q177" s="43">
        <v>1.97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28.4263959390863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/>
      <c r="J178" s="35">
        <v>18</v>
      </c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18</v>
      </c>
      <c r="S178" s="329">
        <v>18</v>
      </c>
      <c r="T178" s="329">
        <f t="shared" si="14"/>
        <v>36</v>
      </c>
      <c r="U178" s="36">
        <f t="shared" si="15"/>
        <v>252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0.62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79.0322580645161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0.89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117.977528089888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2022-04-21T02:24:06Z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